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<sst xmlns="http://schemas.openxmlformats.org/spreadsheetml/2006/main" count="228" uniqueCount="24">
  <si>
    <t>ABRIL</t>
  </si>
  <si>
    <t>MAYO</t>
  </si>
  <si>
    <t>Total</t>
  </si>
  <si>
    <t>Canal de Distribución</t>
  </si>
  <si>
    <t>Total Entregado (litros)</t>
  </si>
  <si>
    <t>JUNIO</t>
  </si>
  <si>
    <t>JULIO</t>
  </si>
  <si>
    <t>GRANDES SUPERMERCADOS</t>
  </si>
  <si>
    <t>MAYORISTAS</t>
  </si>
  <si>
    <t>DISTRIBUIDORES</t>
  </si>
  <si>
    <t>Total Canales</t>
  </si>
  <si>
    <t>AGOSTO</t>
  </si>
  <si>
    <t>Diario</t>
  </si>
  <si>
    <t>Promedio</t>
  </si>
  <si>
    <t>SEPTIEMBRE</t>
  </si>
  <si>
    <t>OCTUBRE</t>
  </si>
  <si>
    <t>NOVIEMBRE</t>
  </si>
  <si>
    <t>Dias</t>
  </si>
  <si>
    <t>DICIEMBRE</t>
  </si>
  <si>
    <t>ENERO</t>
  </si>
  <si>
    <t>FEBRERO</t>
  </si>
  <si>
    <t>MARZO</t>
  </si>
  <si>
    <t>s/d</t>
  </si>
  <si>
    <t>Mensual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</si>
</sst>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.5"/>
      <name val="Verdana"/>
      <family val="2"/>
    </font>
    <font>
      <b/>
      <sz val="11.5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.5"/>
      <name val="Verdana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17" fontId="5" fillId="0" borderId="11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3" fillId="0" borderId="13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right" wrapText="1"/>
    </xf>
    <xf numFmtId="3" fontId="10" fillId="0" borderId="13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7" xfId="0" applyNumberFormat="1" applyFont="1" applyBorder="1" applyAlignment="1">
      <alignment horizontal="right" wrapText="1"/>
    </xf>
    <xf numFmtId="3" fontId="6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3" fontId="48" fillId="0" borderId="13" xfId="0" applyNumberFormat="1" applyFont="1" applyBorder="1" applyAlignment="1">
      <alignment horizontal="right" wrapText="1"/>
    </xf>
    <xf numFmtId="3" fontId="48" fillId="0" borderId="10" xfId="0" applyNumberFormat="1" applyFont="1" applyBorder="1" applyAlignment="1">
      <alignment horizontal="right" wrapText="1"/>
    </xf>
    <xf numFmtId="3" fontId="48" fillId="0" borderId="17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 horizontal="right" wrapText="1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7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tabSelected="1" zoomScalePageLayoutView="0" workbookViewId="0" topLeftCell="A75">
      <selection activeCell="O83" sqref="O83"/>
    </sheetView>
  </sheetViews>
  <sheetFormatPr defaultColWidth="11.421875" defaultRowHeight="12.75"/>
  <cols>
    <col min="1" max="1" width="23.421875" style="0" customWidth="1"/>
    <col min="2" max="2" width="20.140625" style="0" customWidth="1"/>
    <col min="3" max="3" width="19.57421875" style="0" customWidth="1"/>
    <col min="4" max="4" width="19.00390625" style="0" customWidth="1"/>
    <col min="5" max="5" width="16.421875" style="0" customWidth="1"/>
    <col min="6" max="6" width="14.8515625" style="0" customWidth="1"/>
    <col min="7" max="7" width="15.8515625" style="0" customWidth="1"/>
    <col min="8" max="8" width="14.7109375" style="0" customWidth="1"/>
    <col min="9" max="9" width="15.421875" style="0" customWidth="1"/>
    <col min="10" max="15" width="17.7109375" style="0" customWidth="1"/>
    <col min="16" max="16" width="17.421875" style="0" customWidth="1"/>
  </cols>
  <sheetData>
    <row r="1" ht="13.5" thickBot="1"/>
    <row r="2" spans="1:16" ht="30" thickBot="1">
      <c r="A2" s="7" t="s">
        <v>3</v>
      </c>
      <c r="B2" s="23"/>
      <c r="C2" s="27"/>
      <c r="D2" s="27"/>
      <c r="E2" s="26" t="s">
        <v>4</v>
      </c>
      <c r="F2" s="21"/>
      <c r="G2" s="21"/>
      <c r="H2" s="21"/>
      <c r="I2" s="21"/>
      <c r="J2" s="21"/>
      <c r="K2" s="21"/>
      <c r="L2" s="21"/>
      <c r="M2" s="21"/>
      <c r="N2" s="21"/>
      <c r="O2" s="33" t="s">
        <v>13</v>
      </c>
      <c r="P2" s="33" t="s">
        <v>13</v>
      </c>
    </row>
    <row r="3" spans="1:16" ht="16.5" thickBot="1">
      <c r="A3" s="22">
        <v>2008</v>
      </c>
      <c r="B3" s="16" t="s">
        <v>19</v>
      </c>
      <c r="C3" s="16" t="s">
        <v>20</v>
      </c>
      <c r="D3" s="16" t="s">
        <v>21</v>
      </c>
      <c r="E3" s="9" t="s">
        <v>0</v>
      </c>
      <c r="F3" s="9" t="s">
        <v>1</v>
      </c>
      <c r="G3" s="9" t="s">
        <v>5</v>
      </c>
      <c r="H3" s="9" t="s">
        <v>6</v>
      </c>
      <c r="I3" s="10" t="s">
        <v>11</v>
      </c>
      <c r="J3" s="10" t="s">
        <v>14</v>
      </c>
      <c r="K3" s="10" t="s">
        <v>15</v>
      </c>
      <c r="L3" s="10" t="s">
        <v>16</v>
      </c>
      <c r="M3" s="10" t="s">
        <v>18</v>
      </c>
      <c r="N3" s="11" t="s">
        <v>2</v>
      </c>
      <c r="O3" s="12" t="s">
        <v>12</v>
      </c>
      <c r="P3" s="12" t="s">
        <v>23</v>
      </c>
    </row>
    <row r="4" spans="1:16" ht="29.25" thickBot="1">
      <c r="A4" s="3" t="s">
        <v>7</v>
      </c>
      <c r="B4" s="24" t="s">
        <v>22</v>
      </c>
      <c r="C4" s="24" t="s">
        <v>22</v>
      </c>
      <c r="D4" s="24" t="s">
        <v>22</v>
      </c>
      <c r="E4" s="4">
        <v>7628350</v>
      </c>
      <c r="F4" s="4">
        <v>7553494</v>
      </c>
      <c r="G4" s="4">
        <v>10747387</v>
      </c>
      <c r="H4" s="4">
        <v>10824121</v>
      </c>
      <c r="I4" s="4">
        <v>12042508</v>
      </c>
      <c r="J4" s="4">
        <v>11969316</v>
      </c>
      <c r="K4" s="4">
        <v>10415864.6043109</v>
      </c>
      <c r="L4" s="4">
        <v>8710821</v>
      </c>
      <c r="M4" s="4">
        <v>7889331</v>
      </c>
      <c r="N4" s="18">
        <f>SUM(E4:M4)</f>
        <v>87781192.6043109</v>
      </c>
      <c r="O4" s="4">
        <f>+N4/$N$9</f>
        <v>319204.33674294874</v>
      </c>
      <c r="P4" s="4">
        <f>+N4/9</f>
        <v>9753465.844923433</v>
      </c>
    </row>
    <row r="5" spans="1:16" ht="29.25" customHeight="1" thickBot="1">
      <c r="A5" s="3" t="s">
        <v>8</v>
      </c>
      <c r="B5" s="24" t="s">
        <v>22</v>
      </c>
      <c r="C5" s="24" t="s">
        <v>22</v>
      </c>
      <c r="D5" s="24" t="s">
        <v>22</v>
      </c>
      <c r="E5" s="4">
        <v>10275810</v>
      </c>
      <c r="F5" s="4">
        <v>8599729</v>
      </c>
      <c r="G5" s="4">
        <v>8620200</v>
      </c>
      <c r="H5" s="4">
        <v>11066706</v>
      </c>
      <c r="I5" s="4">
        <v>11675840</v>
      </c>
      <c r="J5" s="4">
        <v>12825376</v>
      </c>
      <c r="K5" s="4">
        <v>10234939.886975478</v>
      </c>
      <c r="L5" s="4">
        <v>8808056</v>
      </c>
      <c r="M5" s="4">
        <v>9378931</v>
      </c>
      <c r="N5" s="18">
        <f>SUM(E5:M5)</f>
        <v>91485587.88697548</v>
      </c>
      <c r="O5" s="4">
        <f>+N5/$N$9</f>
        <v>332674.8650435472</v>
      </c>
      <c r="P5" s="4">
        <f>+N5/9</f>
        <v>10165065.320775054</v>
      </c>
    </row>
    <row r="6" spans="1:16" ht="29.25" customHeight="1" thickBot="1">
      <c r="A6" s="3" t="s">
        <v>9</v>
      </c>
      <c r="B6" s="25" t="s">
        <v>22</v>
      </c>
      <c r="C6" s="25" t="s">
        <v>22</v>
      </c>
      <c r="D6" s="25" t="s">
        <v>22</v>
      </c>
      <c r="E6" s="5">
        <v>11635884</v>
      </c>
      <c r="F6" s="5">
        <v>12224210</v>
      </c>
      <c r="G6" s="5">
        <v>12838298</v>
      </c>
      <c r="H6" s="5">
        <v>15695837</v>
      </c>
      <c r="I6" s="5">
        <v>15037929</v>
      </c>
      <c r="J6" s="5">
        <v>16164008</v>
      </c>
      <c r="K6" s="5">
        <v>14270663.71219346</v>
      </c>
      <c r="L6" s="5">
        <v>14340004</v>
      </c>
      <c r="M6" s="5">
        <v>12747077</v>
      </c>
      <c r="N6" s="18">
        <f>SUM(E6:M6)</f>
        <v>124953910.71219346</v>
      </c>
      <c r="O6" s="4">
        <f>+N6/$N$9</f>
        <v>454377.85713524895</v>
      </c>
      <c r="P6" s="4">
        <f>+N6/9</f>
        <v>13883767.856910385</v>
      </c>
    </row>
    <row r="7" spans="1:16" ht="29.25" customHeight="1" thickBot="1">
      <c r="A7" s="3" t="s">
        <v>10</v>
      </c>
      <c r="B7" s="24" t="s">
        <v>22</v>
      </c>
      <c r="C7" s="24" t="s">
        <v>22</v>
      </c>
      <c r="D7" s="24" t="s">
        <v>22</v>
      </c>
      <c r="E7" s="13">
        <f aca="true" t="shared" si="0" ref="E7:M7">SUM(E4:E6)</f>
        <v>29540044</v>
      </c>
      <c r="F7" s="13">
        <f t="shared" si="0"/>
        <v>28377433</v>
      </c>
      <c r="G7" s="13">
        <f t="shared" si="0"/>
        <v>32205885</v>
      </c>
      <c r="H7" s="13">
        <f t="shared" si="0"/>
        <v>37586664</v>
      </c>
      <c r="I7" s="13">
        <f t="shared" si="0"/>
        <v>38756277</v>
      </c>
      <c r="J7" s="13">
        <f t="shared" si="0"/>
        <v>40958700</v>
      </c>
      <c r="K7" s="13">
        <f t="shared" si="0"/>
        <v>34921468.20347984</v>
      </c>
      <c r="L7" s="13">
        <f t="shared" si="0"/>
        <v>31858881</v>
      </c>
      <c r="M7" s="13">
        <f t="shared" si="0"/>
        <v>30015339</v>
      </c>
      <c r="N7" s="18">
        <f>SUM(N4:N6)</f>
        <v>304220691.2034799</v>
      </c>
      <c r="O7" s="4">
        <f>+N7/$N$9</f>
        <v>1106257.058921745</v>
      </c>
      <c r="P7" s="4">
        <f>SUM(P4:P6)</f>
        <v>33802299.022608876</v>
      </c>
    </row>
    <row r="8" spans="9:15" ht="15">
      <c r="I8" s="2"/>
      <c r="J8" s="2"/>
      <c r="K8" s="2"/>
      <c r="L8" s="2"/>
      <c r="M8" s="2"/>
      <c r="N8" s="2"/>
      <c r="O8" s="2"/>
    </row>
    <row r="9" spans="1:15" ht="15" thickBot="1">
      <c r="A9" s="14" t="s">
        <v>17</v>
      </c>
      <c r="B9" s="14"/>
      <c r="C9" s="14"/>
      <c r="D9" s="14"/>
      <c r="E9" s="15">
        <v>30</v>
      </c>
      <c r="F9" s="15">
        <v>31</v>
      </c>
      <c r="G9" s="15">
        <v>30</v>
      </c>
      <c r="H9" s="15">
        <v>31</v>
      </c>
      <c r="I9" s="15">
        <v>31</v>
      </c>
      <c r="J9" s="15">
        <v>30</v>
      </c>
      <c r="K9" s="15">
        <v>31</v>
      </c>
      <c r="L9" s="15">
        <v>30</v>
      </c>
      <c r="M9" s="15">
        <v>31</v>
      </c>
      <c r="N9" s="18">
        <f>SUM(E9:M9)</f>
        <v>275</v>
      </c>
      <c r="O9" s="15"/>
    </row>
    <row r="10" spans="9:15" ht="15.75" thickBot="1">
      <c r="I10" s="2"/>
      <c r="J10" s="2"/>
      <c r="K10" s="2"/>
      <c r="L10" s="2"/>
      <c r="M10" s="2"/>
      <c r="N10" s="2"/>
      <c r="O10" s="2"/>
    </row>
    <row r="11" spans="1:16" ht="30" thickBot="1">
      <c r="A11" s="7" t="s">
        <v>3</v>
      </c>
      <c r="B11" s="44" t="s">
        <v>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33" t="s">
        <v>13</v>
      </c>
      <c r="P11" s="33" t="s">
        <v>13</v>
      </c>
    </row>
    <row r="12" spans="1:16" ht="16.5" thickBot="1">
      <c r="A12" s="22">
        <v>2009</v>
      </c>
      <c r="B12" s="16" t="s">
        <v>19</v>
      </c>
      <c r="C12" s="16" t="s">
        <v>20</v>
      </c>
      <c r="D12" s="16" t="s">
        <v>21</v>
      </c>
      <c r="E12" s="16" t="s">
        <v>0</v>
      </c>
      <c r="F12" s="16" t="s">
        <v>1</v>
      </c>
      <c r="G12" s="16" t="s">
        <v>5</v>
      </c>
      <c r="H12" s="16" t="s">
        <v>6</v>
      </c>
      <c r="I12" s="16" t="s">
        <v>11</v>
      </c>
      <c r="J12" s="16" t="s">
        <v>14</v>
      </c>
      <c r="K12" s="10" t="s">
        <v>15</v>
      </c>
      <c r="L12" s="10" t="s">
        <v>16</v>
      </c>
      <c r="M12" s="10" t="s">
        <v>18</v>
      </c>
      <c r="N12" s="11" t="s">
        <v>2</v>
      </c>
      <c r="O12" s="12" t="s">
        <v>12</v>
      </c>
      <c r="P12" s="12" t="s">
        <v>23</v>
      </c>
    </row>
    <row r="13" spans="1:16" ht="30.75" customHeight="1" thickBot="1">
      <c r="A13" s="3" t="s">
        <v>7</v>
      </c>
      <c r="B13" s="4">
        <v>9805929</v>
      </c>
      <c r="C13" s="4">
        <v>10079253</v>
      </c>
      <c r="D13" s="4">
        <v>9730355</v>
      </c>
      <c r="E13" s="4">
        <v>11958539</v>
      </c>
      <c r="F13" s="19">
        <v>9538296</v>
      </c>
      <c r="G13" s="20">
        <v>10767253</v>
      </c>
      <c r="H13" s="20">
        <v>10349315</v>
      </c>
      <c r="I13" s="20">
        <v>10795919</v>
      </c>
      <c r="J13" s="20">
        <v>10296653</v>
      </c>
      <c r="K13" s="20">
        <v>9388331</v>
      </c>
      <c r="L13" s="20">
        <v>9376431</v>
      </c>
      <c r="M13" s="20">
        <v>9164744</v>
      </c>
      <c r="N13" s="18">
        <f>SUM(B13:M13)</f>
        <v>121251018</v>
      </c>
      <c r="O13" s="6">
        <f>+N13/$N$18</f>
        <v>332194.5698630137</v>
      </c>
      <c r="P13" s="4">
        <f>+N13/12</f>
        <v>10104251.5</v>
      </c>
    </row>
    <row r="14" spans="1:16" ht="30.75" customHeight="1" thickBot="1">
      <c r="A14" s="3" t="s">
        <v>8</v>
      </c>
      <c r="B14" s="4">
        <v>10812686</v>
      </c>
      <c r="C14" s="4">
        <v>11884971</v>
      </c>
      <c r="D14" s="4">
        <v>12543339</v>
      </c>
      <c r="E14" s="4">
        <v>12432172</v>
      </c>
      <c r="F14" s="20">
        <v>12135588</v>
      </c>
      <c r="G14" s="20">
        <v>11440583</v>
      </c>
      <c r="H14" s="20">
        <v>13116865</v>
      </c>
      <c r="I14" s="20">
        <v>15119887</v>
      </c>
      <c r="J14" s="20">
        <v>11539768</v>
      </c>
      <c r="K14" s="20">
        <v>12742618</v>
      </c>
      <c r="L14" s="20">
        <v>10818632</v>
      </c>
      <c r="M14" s="20">
        <v>11938403</v>
      </c>
      <c r="N14" s="18">
        <f>SUM(B14:M14)</f>
        <v>146525512</v>
      </c>
      <c r="O14" s="6">
        <f>+N14/$N$18</f>
        <v>401439.7589041096</v>
      </c>
      <c r="P14" s="4">
        <f>+N14/12</f>
        <v>12210459.333333334</v>
      </c>
    </row>
    <row r="15" spans="1:16" ht="30.75" customHeight="1" thickBot="1">
      <c r="A15" s="3" t="s">
        <v>9</v>
      </c>
      <c r="B15" s="17">
        <v>14265379</v>
      </c>
      <c r="C15" s="17">
        <v>17043665</v>
      </c>
      <c r="D15" s="17">
        <v>16478860</v>
      </c>
      <c r="E15" s="17">
        <v>13900439</v>
      </c>
      <c r="F15" s="17">
        <v>14508674</v>
      </c>
      <c r="G15" s="17">
        <v>14749865</v>
      </c>
      <c r="H15" s="17">
        <v>16082726</v>
      </c>
      <c r="I15" s="17">
        <v>15585234</v>
      </c>
      <c r="J15" s="17">
        <v>16253759</v>
      </c>
      <c r="K15" s="17">
        <v>14123404</v>
      </c>
      <c r="L15" s="17">
        <v>13613156</v>
      </c>
      <c r="M15" s="17">
        <v>14414728</v>
      </c>
      <c r="N15" s="18">
        <f>SUM(B15:M15)</f>
        <v>181019889</v>
      </c>
      <c r="O15" s="6">
        <f>+N15/$N$18</f>
        <v>495944.901369863</v>
      </c>
      <c r="P15" s="4">
        <f>+N15/12</f>
        <v>15084990.75</v>
      </c>
    </row>
    <row r="16" spans="1:16" ht="30.75" customHeight="1" thickBot="1">
      <c r="A16" s="3" t="s">
        <v>10</v>
      </c>
      <c r="B16" s="13">
        <f aca="true" t="shared" si="1" ref="B16:M16">SUM(B13:B15)</f>
        <v>34883994</v>
      </c>
      <c r="C16" s="13">
        <f t="shared" si="1"/>
        <v>39007889</v>
      </c>
      <c r="D16" s="13">
        <f t="shared" si="1"/>
        <v>38752554</v>
      </c>
      <c r="E16" s="13">
        <f t="shared" si="1"/>
        <v>38291150</v>
      </c>
      <c r="F16" s="13">
        <f t="shared" si="1"/>
        <v>36182558</v>
      </c>
      <c r="G16" s="13">
        <f t="shared" si="1"/>
        <v>36957701</v>
      </c>
      <c r="H16" s="13">
        <f t="shared" si="1"/>
        <v>39548906</v>
      </c>
      <c r="I16" s="13">
        <f t="shared" si="1"/>
        <v>41501040</v>
      </c>
      <c r="J16" s="13">
        <f t="shared" si="1"/>
        <v>38090180</v>
      </c>
      <c r="K16" s="13">
        <f t="shared" si="1"/>
        <v>36254353</v>
      </c>
      <c r="L16" s="13">
        <f t="shared" si="1"/>
        <v>33808219</v>
      </c>
      <c r="M16" s="13">
        <f t="shared" si="1"/>
        <v>35517875</v>
      </c>
      <c r="N16" s="18">
        <f>+N13+N14+N15</f>
        <v>448796419</v>
      </c>
      <c r="O16" s="6">
        <f>+N16/$N$18</f>
        <v>1229579.2301369864</v>
      </c>
      <c r="P16" s="4">
        <f>SUM(P13:P15)</f>
        <v>37399701.583333336</v>
      </c>
    </row>
    <row r="17" spans="2:10" ht="15">
      <c r="B17" s="2"/>
      <c r="C17" s="2"/>
      <c r="D17" s="2"/>
      <c r="E17" s="2"/>
      <c r="F17" s="2"/>
      <c r="G17" s="2"/>
      <c r="H17" s="2"/>
      <c r="I17" s="2"/>
      <c r="J17" s="2"/>
    </row>
    <row r="18" spans="1:15" ht="15" thickBot="1">
      <c r="A18" s="14" t="s">
        <v>17</v>
      </c>
      <c r="B18" s="15">
        <v>31</v>
      </c>
      <c r="C18" s="15">
        <v>28</v>
      </c>
      <c r="D18" s="15">
        <v>31</v>
      </c>
      <c r="E18" s="15">
        <v>30</v>
      </c>
      <c r="F18" s="15">
        <v>31</v>
      </c>
      <c r="G18" s="15">
        <v>30</v>
      </c>
      <c r="H18" s="15">
        <v>31</v>
      </c>
      <c r="I18" s="15">
        <v>31</v>
      </c>
      <c r="J18" s="15">
        <v>30</v>
      </c>
      <c r="K18" s="15">
        <v>31</v>
      </c>
      <c r="L18" s="15">
        <v>30</v>
      </c>
      <c r="M18" s="15">
        <v>31</v>
      </c>
      <c r="N18" s="18">
        <f>SUM(B18:M18)</f>
        <v>365</v>
      </c>
      <c r="O18" s="1"/>
    </row>
    <row r="20" ht="13.5" thickBot="1"/>
    <row r="21" spans="1:16" ht="30" thickBot="1">
      <c r="A21" s="7" t="s">
        <v>3</v>
      </c>
      <c r="B21" s="44" t="s">
        <v>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33" t="s">
        <v>13</v>
      </c>
      <c r="P21" s="33" t="s">
        <v>13</v>
      </c>
    </row>
    <row r="22" spans="1:16" ht="16.5" thickBot="1">
      <c r="A22" s="22">
        <v>2010</v>
      </c>
      <c r="B22" s="16" t="s">
        <v>19</v>
      </c>
      <c r="C22" s="16" t="s">
        <v>20</v>
      </c>
      <c r="D22" s="16" t="s">
        <v>21</v>
      </c>
      <c r="E22" s="16" t="s">
        <v>0</v>
      </c>
      <c r="F22" s="16" t="s">
        <v>1</v>
      </c>
      <c r="G22" s="16" t="s">
        <v>5</v>
      </c>
      <c r="H22" s="16" t="s">
        <v>6</v>
      </c>
      <c r="I22" s="16" t="s">
        <v>11</v>
      </c>
      <c r="J22" s="16" t="s">
        <v>14</v>
      </c>
      <c r="K22" s="10" t="s">
        <v>15</v>
      </c>
      <c r="L22" s="10" t="s">
        <v>16</v>
      </c>
      <c r="M22" s="10" t="s">
        <v>18</v>
      </c>
      <c r="N22" s="11" t="s">
        <v>2</v>
      </c>
      <c r="O22" s="12" t="s">
        <v>12</v>
      </c>
      <c r="P22" s="12" t="s">
        <v>23</v>
      </c>
    </row>
    <row r="23" spans="1:16" ht="29.25" thickBot="1">
      <c r="A23" s="3" t="s">
        <v>7</v>
      </c>
      <c r="B23" s="19">
        <v>10034505</v>
      </c>
      <c r="C23" s="4">
        <v>9620965</v>
      </c>
      <c r="D23" s="4">
        <v>11333850</v>
      </c>
      <c r="E23" s="4">
        <v>11214939</v>
      </c>
      <c r="F23" s="29">
        <v>11417912</v>
      </c>
      <c r="G23" s="4">
        <v>12289936</v>
      </c>
      <c r="H23" s="20">
        <v>10938595</v>
      </c>
      <c r="I23" s="20">
        <v>10488693</v>
      </c>
      <c r="J23" s="20">
        <v>9660760</v>
      </c>
      <c r="K23" s="20">
        <v>10198775</v>
      </c>
      <c r="L23" s="20">
        <v>10081467</v>
      </c>
      <c r="M23" s="20">
        <v>8902870</v>
      </c>
      <c r="N23" s="18">
        <f>SUM(B23:M23)</f>
        <v>126183267</v>
      </c>
      <c r="O23" s="6">
        <f>+N23/$N$28</f>
        <v>345707.5808219178</v>
      </c>
      <c r="P23" s="4">
        <f>+N23/12</f>
        <v>10515272.25</v>
      </c>
    </row>
    <row r="24" spans="1:16" ht="22.5" customHeight="1" thickBot="1">
      <c r="A24" s="3" t="s">
        <v>8</v>
      </c>
      <c r="B24" s="20">
        <v>12287456</v>
      </c>
      <c r="C24" s="4">
        <v>11928952</v>
      </c>
      <c r="D24" s="4">
        <v>16230472</v>
      </c>
      <c r="E24" s="4">
        <v>13440769</v>
      </c>
      <c r="F24" s="30">
        <v>14620958</v>
      </c>
      <c r="G24" s="4">
        <v>15644995</v>
      </c>
      <c r="H24" s="20">
        <v>15522225</v>
      </c>
      <c r="I24" s="20">
        <v>15107954</v>
      </c>
      <c r="J24" s="20">
        <v>14078329</v>
      </c>
      <c r="K24" s="20">
        <v>13128572</v>
      </c>
      <c r="L24" s="20">
        <v>12906671</v>
      </c>
      <c r="M24" s="20">
        <v>14640868</v>
      </c>
      <c r="N24" s="18">
        <f>SUM(B24:M24)</f>
        <v>169538221</v>
      </c>
      <c r="O24" s="6">
        <f>+N24/$N$28</f>
        <v>464488.2767123288</v>
      </c>
      <c r="P24" s="4">
        <f>+N24/12</f>
        <v>14128185.083333334</v>
      </c>
    </row>
    <row r="25" spans="1:16" ht="22.5" customHeight="1" thickBot="1">
      <c r="A25" s="3" t="s">
        <v>9</v>
      </c>
      <c r="B25" s="28">
        <v>13803001</v>
      </c>
      <c r="C25" s="17">
        <v>14441411</v>
      </c>
      <c r="D25" s="17">
        <v>15625095</v>
      </c>
      <c r="E25" s="17">
        <v>16366018</v>
      </c>
      <c r="F25" s="31">
        <v>16294192</v>
      </c>
      <c r="G25" s="17">
        <v>19085637</v>
      </c>
      <c r="H25" s="17">
        <v>18417362</v>
      </c>
      <c r="I25" s="17">
        <v>18263326</v>
      </c>
      <c r="J25" s="17">
        <v>17625891</v>
      </c>
      <c r="K25" s="17">
        <v>18515907</v>
      </c>
      <c r="L25" s="17">
        <v>19289778</v>
      </c>
      <c r="M25" s="17">
        <v>21552214</v>
      </c>
      <c r="N25" s="18">
        <f>SUM(B25:M25)</f>
        <v>209279832</v>
      </c>
      <c r="O25" s="6">
        <f>+N25/$N$28</f>
        <v>573369.402739726</v>
      </c>
      <c r="P25" s="4">
        <f>+N25/12</f>
        <v>17439986</v>
      </c>
    </row>
    <row r="26" spans="1:16" ht="24" customHeight="1" thickBot="1" thickTop="1">
      <c r="A26" s="3" t="s">
        <v>10</v>
      </c>
      <c r="B26" s="13">
        <f aca="true" t="shared" si="2" ref="B26:J26">SUM(B23:B25)</f>
        <v>36124962</v>
      </c>
      <c r="C26" s="13">
        <f t="shared" si="2"/>
        <v>35991328</v>
      </c>
      <c r="D26" s="13">
        <f t="shared" si="2"/>
        <v>43189417</v>
      </c>
      <c r="E26" s="13">
        <f t="shared" si="2"/>
        <v>41021726</v>
      </c>
      <c r="F26" s="13">
        <f t="shared" si="2"/>
        <v>42333062</v>
      </c>
      <c r="G26" s="13">
        <f t="shared" si="2"/>
        <v>47020568</v>
      </c>
      <c r="H26" s="13">
        <f t="shared" si="2"/>
        <v>44878182</v>
      </c>
      <c r="I26" s="13">
        <f t="shared" si="2"/>
        <v>43859973</v>
      </c>
      <c r="J26" s="13">
        <f t="shared" si="2"/>
        <v>41364980</v>
      </c>
      <c r="K26" s="13">
        <f>SUM(K23:K25)</f>
        <v>41843254</v>
      </c>
      <c r="L26" s="13">
        <f>SUM(L23:L25)</f>
        <v>42277916</v>
      </c>
      <c r="M26" s="32">
        <f>SUM(M23:M25)</f>
        <v>45095952</v>
      </c>
      <c r="N26" s="18">
        <f>+N23+N24+N25</f>
        <v>505001320</v>
      </c>
      <c r="O26" s="6">
        <f>+N26/$N$28</f>
        <v>1383565.2602739725</v>
      </c>
      <c r="P26" s="4">
        <f>SUM(P23:P25)</f>
        <v>42083443.333333336</v>
      </c>
    </row>
    <row r="27" spans="2:10" ht="15">
      <c r="B27" s="2"/>
      <c r="C27" s="2"/>
      <c r="D27" s="2"/>
      <c r="E27" s="2"/>
      <c r="F27" s="2"/>
      <c r="G27" s="2"/>
      <c r="H27" s="2"/>
      <c r="I27" s="2"/>
      <c r="J27" s="2"/>
    </row>
    <row r="28" spans="1:14" ht="15" thickBot="1">
      <c r="A28" s="14" t="s">
        <v>17</v>
      </c>
      <c r="B28" s="15">
        <v>31</v>
      </c>
      <c r="C28" s="15">
        <v>28</v>
      </c>
      <c r="D28" s="15">
        <v>31</v>
      </c>
      <c r="E28" s="15">
        <v>30</v>
      </c>
      <c r="F28" s="15">
        <v>31</v>
      </c>
      <c r="G28" s="15">
        <v>30</v>
      </c>
      <c r="H28" s="15">
        <v>31</v>
      </c>
      <c r="I28" s="15">
        <v>31</v>
      </c>
      <c r="J28" s="15">
        <v>30</v>
      </c>
      <c r="K28" s="15">
        <v>31</v>
      </c>
      <c r="L28" s="15">
        <v>30</v>
      </c>
      <c r="M28" s="15">
        <v>31</v>
      </c>
      <c r="N28" s="18">
        <f>SUM(B28:M28)</f>
        <v>365</v>
      </c>
    </row>
    <row r="30" ht="13.5" thickBot="1"/>
    <row r="31" spans="1:16" ht="30" thickBot="1">
      <c r="A31" s="7" t="s">
        <v>3</v>
      </c>
      <c r="B31" s="44" t="s">
        <v>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8" t="s">
        <v>13</v>
      </c>
      <c r="P31" s="33" t="s">
        <v>13</v>
      </c>
    </row>
    <row r="32" spans="1:16" ht="16.5" thickBot="1">
      <c r="A32" s="22">
        <v>2011</v>
      </c>
      <c r="B32" s="16" t="s">
        <v>19</v>
      </c>
      <c r="C32" s="16" t="s">
        <v>20</v>
      </c>
      <c r="D32" s="16" t="s">
        <v>21</v>
      </c>
      <c r="E32" s="16" t="s">
        <v>0</v>
      </c>
      <c r="F32" s="16" t="s">
        <v>1</v>
      </c>
      <c r="G32" s="16" t="s">
        <v>5</v>
      </c>
      <c r="H32" s="16" t="s">
        <v>6</v>
      </c>
      <c r="I32" s="16" t="s">
        <v>11</v>
      </c>
      <c r="J32" s="16" t="s">
        <v>14</v>
      </c>
      <c r="K32" s="10" t="s">
        <v>15</v>
      </c>
      <c r="L32" s="10" t="s">
        <v>16</v>
      </c>
      <c r="M32" s="10" t="s">
        <v>18</v>
      </c>
      <c r="N32" s="11" t="s">
        <v>2</v>
      </c>
      <c r="O32" s="12" t="s">
        <v>12</v>
      </c>
      <c r="P32" s="12" t="s">
        <v>23</v>
      </c>
    </row>
    <row r="33" spans="1:16" ht="29.25" thickBot="1">
      <c r="A33" s="3" t="s">
        <v>7</v>
      </c>
      <c r="B33" s="29">
        <v>10437065</v>
      </c>
      <c r="C33" s="4">
        <v>9575650</v>
      </c>
      <c r="D33" s="4">
        <v>9796918</v>
      </c>
      <c r="E33" s="29">
        <v>9647373</v>
      </c>
      <c r="F33" s="29">
        <v>9858115</v>
      </c>
      <c r="G33" s="19">
        <v>9380434</v>
      </c>
      <c r="H33" s="20">
        <v>10252765</v>
      </c>
      <c r="I33" s="20">
        <v>10031899</v>
      </c>
      <c r="J33" s="20">
        <v>9878674</v>
      </c>
      <c r="K33" s="20">
        <v>10066490</v>
      </c>
      <c r="L33" s="34">
        <v>10133028</v>
      </c>
      <c r="M33" s="34">
        <v>10232228</v>
      </c>
      <c r="N33" s="18">
        <f>SUM(B33:M33)</f>
        <v>119290639</v>
      </c>
      <c r="O33" s="6">
        <f>+N33/$N$38</f>
        <v>326823.6684931507</v>
      </c>
      <c r="P33" s="4">
        <f>+N33/12</f>
        <v>9940886.583333334</v>
      </c>
    </row>
    <row r="34" spans="1:16" ht="22.5" customHeight="1" thickBot="1">
      <c r="A34" s="3" t="s">
        <v>8</v>
      </c>
      <c r="B34" s="30">
        <v>13878231</v>
      </c>
      <c r="C34" s="4">
        <v>14373726</v>
      </c>
      <c r="D34" s="4">
        <v>13993586</v>
      </c>
      <c r="E34" s="30">
        <v>13547539</v>
      </c>
      <c r="F34" s="30">
        <v>14233779</v>
      </c>
      <c r="G34" s="20">
        <v>13891050</v>
      </c>
      <c r="H34" s="20">
        <v>12984887</v>
      </c>
      <c r="I34" s="20">
        <v>12784781</v>
      </c>
      <c r="J34" s="20">
        <v>11674120</v>
      </c>
      <c r="K34" s="20">
        <v>13865252</v>
      </c>
      <c r="L34" s="35">
        <v>13976674</v>
      </c>
      <c r="M34" s="35">
        <v>13943610</v>
      </c>
      <c r="N34" s="18">
        <f>SUM(B34:M34)</f>
        <v>163147235</v>
      </c>
      <c r="O34" s="6">
        <f>+N34/$N$38</f>
        <v>446978.72602739726</v>
      </c>
      <c r="P34" s="4">
        <f>+N34/12</f>
        <v>13595602.916666666</v>
      </c>
    </row>
    <row r="35" spans="1:16" ht="22.5" customHeight="1" thickBot="1">
      <c r="A35" s="3" t="s">
        <v>9</v>
      </c>
      <c r="B35" s="31">
        <v>18755811</v>
      </c>
      <c r="C35" s="17">
        <v>20118047</v>
      </c>
      <c r="D35" s="17">
        <v>20146437</v>
      </c>
      <c r="E35" s="17">
        <v>18246754</v>
      </c>
      <c r="F35" s="31">
        <v>18192312</v>
      </c>
      <c r="G35" s="28">
        <v>17184527</v>
      </c>
      <c r="H35" s="17">
        <v>16967837</v>
      </c>
      <c r="I35" s="17">
        <v>18367013</v>
      </c>
      <c r="J35" s="17">
        <v>18613400</v>
      </c>
      <c r="K35" s="17">
        <v>17535654</v>
      </c>
      <c r="L35" s="36">
        <v>17635247</v>
      </c>
      <c r="M35" s="36">
        <v>17447652</v>
      </c>
      <c r="N35" s="18">
        <f>SUM(B35:M35)</f>
        <v>219210691</v>
      </c>
      <c r="O35" s="6">
        <f>+N35/$N$38</f>
        <v>600577.2356164383</v>
      </c>
      <c r="P35" s="4">
        <f>+N35/12</f>
        <v>18267557.583333332</v>
      </c>
    </row>
    <row r="36" spans="1:16" ht="22.5" customHeight="1" thickBot="1" thickTop="1">
      <c r="A36" s="3" t="s">
        <v>10</v>
      </c>
      <c r="B36" s="13">
        <f aca="true" t="shared" si="3" ref="B36:L36">SUM(B33:B35)</f>
        <v>43071107</v>
      </c>
      <c r="C36" s="13">
        <f t="shared" si="3"/>
        <v>44067423</v>
      </c>
      <c r="D36" s="13">
        <f t="shared" si="3"/>
        <v>43936941</v>
      </c>
      <c r="E36" s="13">
        <f t="shared" si="3"/>
        <v>41441666</v>
      </c>
      <c r="F36" s="13">
        <f t="shared" si="3"/>
        <v>42284206</v>
      </c>
      <c r="G36" s="13">
        <f t="shared" si="3"/>
        <v>40456011</v>
      </c>
      <c r="H36" s="13">
        <f t="shared" si="3"/>
        <v>40205489</v>
      </c>
      <c r="I36" s="13">
        <f t="shared" si="3"/>
        <v>41183693</v>
      </c>
      <c r="J36" s="13">
        <f t="shared" si="3"/>
        <v>40166194</v>
      </c>
      <c r="K36" s="13">
        <f t="shared" si="3"/>
        <v>41467396</v>
      </c>
      <c r="L36" s="13">
        <f t="shared" si="3"/>
        <v>41744949</v>
      </c>
      <c r="M36" s="32">
        <f>SUM(M33:M35)</f>
        <v>41623490</v>
      </c>
      <c r="N36" s="18">
        <f>+N33+N34+N35</f>
        <v>501648565</v>
      </c>
      <c r="O36" s="6">
        <f>+N36/$N$38</f>
        <v>1374379.6301369863</v>
      </c>
      <c r="P36" s="4">
        <f>SUM(P33:P35)</f>
        <v>41804047.08333333</v>
      </c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1:14" ht="15" thickBot="1">
      <c r="A38" s="14" t="s">
        <v>17</v>
      </c>
      <c r="B38" s="15">
        <v>31</v>
      </c>
      <c r="C38" s="15">
        <v>28</v>
      </c>
      <c r="D38" s="15">
        <v>31</v>
      </c>
      <c r="E38" s="15">
        <v>30</v>
      </c>
      <c r="F38" s="15">
        <v>31</v>
      </c>
      <c r="G38" s="15">
        <v>30</v>
      </c>
      <c r="H38" s="15">
        <v>31</v>
      </c>
      <c r="I38" s="15">
        <v>31</v>
      </c>
      <c r="J38" s="15">
        <v>30</v>
      </c>
      <c r="K38" s="15">
        <v>31</v>
      </c>
      <c r="L38" s="15">
        <v>30</v>
      </c>
      <c r="M38" s="15">
        <v>31</v>
      </c>
      <c r="N38" s="18">
        <f>SUM(B38:M38)</f>
        <v>365</v>
      </c>
    </row>
    <row r="40" ht="13.5" thickBot="1"/>
    <row r="41" spans="1:16" ht="30" thickBot="1">
      <c r="A41" s="7" t="s">
        <v>3</v>
      </c>
      <c r="B41" s="44" t="s">
        <v>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  <c r="O41" s="8" t="s">
        <v>13</v>
      </c>
      <c r="P41" s="33" t="s">
        <v>13</v>
      </c>
    </row>
    <row r="42" spans="1:16" ht="16.5" thickBot="1">
      <c r="A42" s="22">
        <v>2012</v>
      </c>
      <c r="B42" s="16" t="s">
        <v>19</v>
      </c>
      <c r="C42" s="16" t="s">
        <v>20</v>
      </c>
      <c r="D42" s="16" t="s">
        <v>21</v>
      </c>
      <c r="E42" s="16" t="s">
        <v>0</v>
      </c>
      <c r="F42" s="16" t="s">
        <v>1</v>
      </c>
      <c r="G42" s="16" t="s">
        <v>5</v>
      </c>
      <c r="H42" s="16" t="s">
        <v>6</v>
      </c>
      <c r="I42" s="16" t="s">
        <v>11</v>
      </c>
      <c r="J42" s="16" t="s">
        <v>14</v>
      </c>
      <c r="K42" s="10" t="s">
        <v>15</v>
      </c>
      <c r="L42" s="10" t="s">
        <v>16</v>
      </c>
      <c r="M42" s="10" t="s">
        <v>18</v>
      </c>
      <c r="N42" s="11" t="s">
        <v>2</v>
      </c>
      <c r="O42" s="12" t="s">
        <v>12</v>
      </c>
      <c r="P42" s="12" t="s">
        <v>23</v>
      </c>
    </row>
    <row r="43" spans="1:16" ht="29.25" thickBot="1">
      <c r="A43" s="3" t="s">
        <v>7</v>
      </c>
      <c r="B43" s="29">
        <v>10545025</v>
      </c>
      <c r="C43" s="29">
        <v>10245199</v>
      </c>
      <c r="D43" s="29">
        <v>10381736</v>
      </c>
      <c r="E43" s="34">
        <v>10283777</v>
      </c>
      <c r="F43" s="34">
        <v>10234848</v>
      </c>
      <c r="G43" s="34">
        <v>9629456.964628613</v>
      </c>
      <c r="H43" s="34">
        <v>10267266</v>
      </c>
      <c r="I43" s="34">
        <v>10474343</v>
      </c>
      <c r="J43" s="34">
        <v>10345780</v>
      </c>
      <c r="K43" s="34">
        <v>10214767</v>
      </c>
      <c r="L43" s="34">
        <v>9811366</v>
      </c>
      <c r="M43" s="34">
        <v>9815256</v>
      </c>
      <c r="N43" s="18">
        <f>SUM(B43:M43)</f>
        <v>122248819.9646286</v>
      </c>
      <c r="O43" s="6">
        <f>+N43/$N$48</f>
        <v>334013.16930226394</v>
      </c>
      <c r="P43" s="4">
        <f>+N43/12</f>
        <v>10187401.66371905</v>
      </c>
    </row>
    <row r="44" spans="1:16" ht="15" thickBot="1">
      <c r="A44" s="3" t="s">
        <v>8</v>
      </c>
      <c r="B44" s="30">
        <v>14658013</v>
      </c>
      <c r="C44" s="30">
        <v>14266664</v>
      </c>
      <c r="D44" s="30">
        <v>14420301</v>
      </c>
      <c r="E44" s="35">
        <v>14016287</v>
      </c>
      <c r="F44" s="35">
        <v>14169058</v>
      </c>
      <c r="G44" s="35">
        <v>14134244.840210136</v>
      </c>
      <c r="H44" s="35">
        <v>14162415</v>
      </c>
      <c r="I44" s="35">
        <v>13457766</v>
      </c>
      <c r="J44" s="35">
        <v>13624252</v>
      </c>
      <c r="K44" s="35">
        <v>13502885</v>
      </c>
      <c r="L44" s="35">
        <v>13428524</v>
      </c>
      <c r="M44" s="35">
        <v>12691217</v>
      </c>
      <c r="N44" s="18">
        <f>SUM(B44:M44)</f>
        <v>166531626.84021014</v>
      </c>
      <c r="O44" s="6">
        <f>+N44/$N$48</f>
        <v>455004.44491860695</v>
      </c>
      <c r="P44" s="4">
        <f>+N44/12</f>
        <v>13877635.570017511</v>
      </c>
    </row>
    <row r="45" spans="1:16" ht="15" thickBot="1">
      <c r="A45" s="3" t="s">
        <v>9</v>
      </c>
      <c r="B45" s="31">
        <v>16994350</v>
      </c>
      <c r="C45" s="31">
        <v>15844204</v>
      </c>
      <c r="D45" s="31">
        <v>17552870</v>
      </c>
      <c r="E45" s="36">
        <v>16808536</v>
      </c>
      <c r="F45" s="36">
        <v>17489570</v>
      </c>
      <c r="G45" s="36">
        <v>18154634.195161253</v>
      </c>
      <c r="H45" s="36">
        <v>17468060</v>
      </c>
      <c r="I45" s="36">
        <v>17874275</v>
      </c>
      <c r="J45" s="36">
        <v>18264677</v>
      </c>
      <c r="K45" s="36">
        <v>17981480</v>
      </c>
      <c r="L45" s="36">
        <v>18042854</v>
      </c>
      <c r="M45" s="36">
        <v>16715772</v>
      </c>
      <c r="N45" s="18">
        <f>SUM(B45:M45)</f>
        <v>209191282.19516125</v>
      </c>
      <c r="O45" s="6">
        <f>+N45/$N$48</f>
        <v>571560.8803146483</v>
      </c>
      <c r="P45" s="4">
        <f>+N45/12</f>
        <v>17432606.849596772</v>
      </c>
    </row>
    <row r="46" spans="1:16" ht="16.5" thickBot="1">
      <c r="A46" s="3" t="s">
        <v>10</v>
      </c>
      <c r="B46" s="13">
        <f>SUM(B43:B45)</f>
        <v>42197388</v>
      </c>
      <c r="C46" s="13">
        <f aca="true" t="shared" si="4" ref="C46:M46">SUM(C43:C45)</f>
        <v>40356067</v>
      </c>
      <c r="D46" s="13">
        <f t="shared" si="4"/>
        <v>42354907</v>
      </c>
      <c r="E46" s="13">
        <f t="shared" si="4"/>
        <v>41108600</v>
      </c>
      <c r="F46" s="13">
        <f t="shared" si="4"/>
        <v>41893476</v>
      </c>
      <c r="G46" s="13">
        <f t="shared" si="4"/>
        <v>41918336</v>
      </c>
      <c r="H46" s="13">
        <f t="shared" si="4"/>
        <v>41897741</v>
      </c>
      <c r="I46" s="13">
        <f t="shared" si="4"/>
        <v>41806384</v>
      </c>
      <c r="J46" s="13">
        <f t="shared" si="4"/>
        <v>42234709</v>
      </c>
      <c r="K46" s="13">
        <f t="shared" si="4"/>
        <v>41699132</v>
      </c>
      <c r="L46" s="13">
        <f t="shared" si="4"/>
        <v>41282744</v>
      </c>
      <c r="M46" s="13">
        <f t="shared" si="4"/>
        <v>39222245</v>
      </c>
      <c r="N46" s="18">
        <f>+N43+N44+N45</f>
        <v>497971729</v>
      </c>
      <c r="O46" s="6">
        <f>+N46/$N$48</f>
        <v>1360578.494535519</v>
      </c>
      <c r="P46" s="4">
        <f>SUM(P43:P45)</f>
        <v>41497644.08333333</v>
      </c>
    </row>
    <row r="47" spans="2:10" ht="15">
      <c r="B47" s="2"/>
      <c r="C47" s="2"/>
      <c r="D47" s="2"/>
      <c r="E47" s="2"/>
      <c r="F47" s="2"/>
      <c r="G47" s="2"/>
      <c r="H47" s="2"/>
      <c r="I47" s="2"/>
      <c r="J47" s="2"/>
    </row>
    <row r="48" spans="1:14" ht="15" thickBot="1">
      <c r="A48" s="14" t="s">
        <v>17</v>
      </c>
      <c r="B48" s="15">
        <v>31</v>
      </c>
      <c r="C48" s="15">
        <v>29</v>
      </c>
      <c r="D48" s="15">
        <v>31</v>
      </c>
      <c r="E48" s="15">
        <v>30</v>
      </c>
      <c r="F48" s="15">
        <v>31</v>
      </c>
      <c r="G48" s="15">
        <v>30</v>
      </c>
      <c r="H48" s="15">
        <v>31</v>
      </c>
      <c r="I48" s="15">
        <v>31</v>
      </c>
      <c r="J48" s="15">
        <v>30</v>
      </c>
      <c r="K48" s="15">
        <v>31</v>
      </c>
      <c r="L48" s="15">
        <v>30</v>
      </c>
      <c r="M48" s="15">
        <v>31</v>
      </c>
      <c r="N48" s="18">
        <f>SUM(B48:M48)</f>
        <v>366</v>
      </c>
    </row>
    <row r="50" ht="13.5" thickBot="1"/>
    <row r="51" spans="1:16" ht="30" thickBot="1">
      <c r="A51" s="7" t="s">
        <v>3</v>
      </c>
      <c r="B51" s="44" t="s">
        <v>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  <c r="O51" s="8" t="s">
        <v>13</v>
      </c>
      <c r="P51" s="33" t="s">
        <v>13</v>
      </c>
    </row>
    <row r="52" spans="1:16" ht="16.5" thickBot="1">
      <c r="A52" s="22">
        <v>2013</v>
      </c>
      <c r="B52" s="16" t="s">
        <v>19</v>
      </c>
      <c r="C52" s="16" t="s">
        <v>20</v>
      </c>
      <c r="D52" s="16" t="s">
        <v>21</v>
      </c>
      <c r="E52" s="16" t="s">
        <v>0</v>
      </c>
      <c r="F52" s="16" t="s">
        <v>1</v>
      </c>
      <c r="G52" s="16" t="s">
        <v>5</v>
      </c>
      <c r="H52" s="16" t="s">
        <v>6</v>
      </c>
      <c r="I52" s="16" t="s">
        <v>11</v>
      </c>
      <c r="J52" s="16" t="s">
        <v>14</v>
      </c>
      <c r="K52" s="10" t="s">
        <v>15</v>
      </c>
      <c r="L52" s="10" t="s">
        <v>16</v>
      </c>
      <c r="M52" s="10" t="s">
        <v>18</v>
      </c>
      <c r="N52" s="11" t="s">
        <v>2</v>
      </c>
      <c r="O52" s="12" t="s">
        <v>12</v>
      </c>
      <c r="P52" s="12" t="s">
        <v>23</v>
      </c>
    </row>
    <row r="53" spans="1:16" ht="29.25" thickBot="1">
      <c r="A53" s="3" t="s">
        <v>7</v>
      </c>
      <c r="B53" s="29">
        <v>9928575</v>
      </c>
      <c r="C53" s="29">
        <v>10726385</v>
      </c>
      <c r="D53" s="39">
        <v>9872977</v>
      </c>
      <c r="E53" s="34">
        <v>10161295</v>
      </c>
      <c r="F53" s="34">
        <v>9716081</v>
      </c>
      <c r="G53" s="34">
        <v>10584199</v>
      </c>
      <c r="H53" s="34">
        <v>10774938</v>
      </c>
      <c r="I53" s="34">
        <v>10250488</v>
      </c>
      <c r="J53" s="34">
        <v>10281404</v>
      </c>
      <c r="K53" s="34">
        <v>10093464</v>
      </c>
      <c r="L53" s="34">
        <v>10642574</v>
      </c>
      <c r="M53" s="34">
        <v>9858063.093732972</v>
      </c>
      <c r="N53" s="18">
        <f>SUM(B53:M53)</f>
        <v>122890443.09373297</v>
      </c>
      <c r="O53" s="6">
        <f>+N53/$N$58</f>
        <v>336686.1454622821</v>
      </c>
      <c r="P53" s="4">
        <f>+N53/12</f>
        <v>10240870.25781108</v>
      </c>
    </row>
    <row r="54" spans="1:16" ht="15" thickBot="1">
      <c r="A54" s="3" t="s">
        <v>8</v>
      </c>
      <c r="B54" s="30">
        <v>13375077</v>
      </c>
      <c r="C54" s="30">
        <v>12039195</v>
      </c>
      <c r="D54" s="39">
        <v>13844676</v>
      </c>
      <c r="E54" s="35">
        <v>13897847</v>
      </c>
      <c r="F54" s="35">
        <v>13774542</v>
      </c>
      <c r="G54" s="35">
        <v>13347206</v>
      </c>
      <c r="H54" s="35">
        <v>13159126</v>
      </c>
      <c r="I54" s="35">
        <v>13175447</v>
      </c>
      <c r="J54" s="35">
        <v>12808704</v>
      </c>
      <c r="K54" s="35">
        <v>13392177</v>
      </c>
      <c r="L54" s="35">
        <v>12508875</v>
      </c>
      <c r="M54" s="35">
        <v>13229136.534059945</v>
      </c>
      <c r="N54" s="18">
        <f>SUM(B54:M54)</f>
        <v>158552008.53405994</v>
      </c>
      <c r="O54" s="6">
        <f>+N54/$N$58</f>
        <v>434389.0644768766</v>
      </c>
      <c r="P54" s="4">
        <f>+N54/12</f>
        <v>13212667.377838328</v>
      </c>
    </row>
    <row r="55" spans="1:16" ht="15" thickBot="1">
      <c r="A55" s="3" t="s">
        <v>9</v>
      </c>
      <c r="B55" s="31">
        <v>18145959</v>
      </c>
      <c r="C55" s="31">
        <v>17216776</v>
      </c>
      <c r="D55" s="40">
        <v>17772981</v>
      </c>
      <c r="E55" s="36">
        <v>17762825</v>
      </c>
      <c r="F55" s="36">
        <v>17976982</v>
      </c>
      <c r="G55" s="36">
        <v>17732286</v>
      </c>
      <c r="H55" s="36">
        <v>17599612</v>
      </c>
      <c r="I55" s="36">
        <v>18162206</v>
      </c>
      <c r="J55" s="36">
        <v>18634317</v>
      </c>
      <c r="K55" s="36">
        <v>18505709</v>
      </c>
      <c r="L55" s="36">
        <v>17437536</v>
      </c>
      <c r="M55" s="36">
        <v>17825718.773297004</v>
      </c>
      <c r="N55" s="18">
        <f>SUM(B55:M55)</f>
        <v>214772907.773297</v>
      </c>
      <c r="O55" s="6">
        <f>+N55/$N$58</f>
        <v>588418.9254062931</v>
      </c>
      <c r="P55" s="4">
        <f>+N55/12</f>
        <v>17897742.314441416</v>
      </c>
    </row>
    <row r="56" spans="1:16" ht="16.5" thickBot="1">
      <c r="A56" s="3" t="s">
        <v>10</v>
      </c>
      <c r="B56" s="38">
        <f>SUM(B53:B55)</f>
        <v>41449611</v>
      </c>
      <c r="C56" s="37">
        <f>SUM(C53:C55)</f>
        <v>39982356</v>
      </c>
      <c r="D56" s="13">
        <f aca="true" t="shared" si="5" ref="D56:L56">SUM(D53:D55)</f>
        <v>41490634</v>
      </c>
      <c r="E56" s="13">
        <f t="shared" si="5"/>
        <v>41821967</v>
      </c>
      <c r="F56" s="13">
        <f t="shared" si="5"/>
        <v>41467605</v>
      </c>
      <c r="G56" s="13">
        <f t="shared" si="5"/>
        <v>41663691</v>
      </c>
      <c r="H56" s="13">
        <f t="shared" si="5"/>
        <v>41533676</v>
      </c>
      <c r="I56" s="13">
        <f t="shared" si="5"/>
        <v>41588141</v>
      </c>
      <c r="J56" s="13">
        <f t="shared" si="5"/>
        <v>41724425</v>
      </c>
      <c r="K56" s="13">
        <f t="shared" si="5"/>
        <v>41991350</v>
      </c>
      <c r="L56" s="13">
        <f t="shared" si="5"/>
        <v>40588985</v>
      </c>
      <c r="M56" s="13">
        <v>40912918.40108992</v>
      </c>
      <c r="N56" s="18">
        <f>+N53+N54+N55</f>
        <v>496215359.4010899</v>
      </c>
      <c r="O56" s="6">
        <f>SUM(O53:O55)</f>
        <v>1359494.135345452</v>
      </c>
      <c r="P56" s="4">
        <f>SUM(P53:P55)</f>
        <v>41351279.950090826</v>
      </c>
    </row>
    <row r="57" spans="2:10" ht="15">
      <c r="B57" s="2"/>
      <c r="C57" s="2"/>
      <c r="D57" s="2"/>
      <c r="E57" s="2"/>
      <c r="F57" s="2"/>
      <c r="G57" s="2"/>
      <c r="H57" s="2"/>
      <c r="I57" s="2"/>
      <c r="J57" s="2"/>
    </row>
    <row r="58" spans="1:14" ht="15" thickBot="1">
      <c r="A58" s="14" t="s">
        <v>17</v>
      </c>
      <c r="B58" s="15">
        <v>31</v>
      </c>
      <c r="C58" s="15">
        <v>28</v>
      </c>
      <c r="D58" s="15">
        <v>31</v>
      </c>
      <c r="E58" s="15">
        <v>30</v>
      </c>
      <c r="F58" s="15">
        <v>31</v>
      </c>
      <c r="G58" s="15">
        <v>30</v>
      </c>
      <c r="H58" s="15">
        <v>31</v>
      </c>
      <c r="I58" s="15">
        <v>31</v>
      </c>
      <c r="J58" s="15">
        <v>30</v>
      </c>
      <c r="K58" s="15">
        <v>31</v>
      </c>
      <c r="L58" s="15">
        <v>30</v>
      </c>
      <c r="M58" s="15">
        <v>31</v>
      </c>
      <c r="N58" s="18">
        <f>SUM(B58:M58)</f>
        <v>365</v>
      </c>
    </row>
    <row r="60" ht="13.5" thickBot="1"/>
    <row r="61" spans="1:16" ht="30" thickBot="1">
      <c r="A61" s="7" t="s">
        <v>3</v>
      </c>
      <c r="B61" s="44" t="s">
        <v>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6"/>
      <c r="O61" s="8" t="s">
        <v>13</v>
      </c>
      <c r="P61" s="33" t="s">
        <v>13</v>
      </c>
    </row>
    <row r="62" spans="1:16" ht="16.5" thickBot="1">
      <c r="A62" s="22">
        <v>2014</v>
      </c>
      <c r="B62" s="16" t="s">
        <v>19</v>
      </c>
      <c r="C62" s="16" t="s">
        <v>20</v>
      </c>
      <c r="D62" s="16" t="s">
        <v>21</v>
      </c>
      <c r="E62" s="16" t="s">
        <v>0</v>
      </c>
      <c r="F62" s="16" t="s">
        <v>1</v>
      </c>
      <c r="G62" s="16" t="s">
        <v>5</v>
      </c>
      <c r="H62" s="16" t="s">
        <v>6</v>
      </c>
      <c r="I62" s="16" t="s">
        <v>11</v>
      </c>
      <c r="J62" s="16" t="s">
        <v>14</v>
      </c>
      <c r="K62" s="10" t="s">
        <v>15</v>
      </c>
      <c r="L62" s="10" t="s">
        <v>16</v>
      </c>
      <c r="M62" s="10" t="s">
        <v>18</v>
      </c>
      <c r="N62" s="11" t="s">
        <v>2</v>
      </c>
      <c r="O62" s="12" t="s">
        <v>12</v>
      </c>
      <c r="P62" s="12" t="s">
        <v>23</v>
      </c>
    </row>
    <row r="63" spans="1:16" ht="29.25" thickBot="1">
      <c r="A63" s="3" t="s">
        <v>7</v>
      </c>
      <c r="B63" s="34">
        <v>12201240.220708447</v>
      </c>
      <c r="C63" s="29">
        <v>11501732</v>
      </c>
      <c r="D63" s="39">
        <v>10855880</v>
      </c>
      <c r="E63" s="34">
        <v>9976538</v>
      </c>
      <c r="F63" s="34">
        <v>10985815</v>
      </c>
      <c r="G63" s="34">
        <v>11591109</v>
      </c>
      <c r="H63" s="34">
        <v>10671231</v>
      </c>
      <c r="I63" s="34">
        <v>11071168</v>
      </c>
      <c r="J63" s="34">
        <v>10716279</v>
      </c>
      <c r="K63" s="34">
        <v>11019398</v>
      </c>
      <c r="L63" s="34">
        <v>10919092</v>
      </c>
      <c r="M63" s="34">
        <v>11437057</v>
      </c>
      <c r="N63" s="18">
        <f>SUM(B63:M63)</f>
        <v>132946539.22070844</v>
      </c>
      <c r="O63" s="6">
        <f>+N63/$N$68</f>
        <v>364237.0937553656</v>
      </c>
      <c r="P63" s="4">
        <f>+N63/12</f>
        <v>11078878.268392371</v>
      </c>
    </row>
    <row r="64" spans="1:16" ht="15" thickBot="1">
      <c r="A64" s="3" t="s">
        <v>8</v>
      </c>
      <c r="B64" s="35">
        <v>11784398.910081742</v>
      </c>
      <c r="C64" s="29">
        <v>11447675</v>
      </c>
      <c r="D64" s="39">
        <v>12419442</v>
      </c>
      <c r="E64" s="35">
        <v>11444354</v>
      </c>
      <c r="F64" s="35">
        <v>14624402</v>
      </c>
      <c r="G64" s="35">
        <v>12731671</v>
      </c>
      <c r="H64" s="35">
        <v>11411574</v>
      </c>
      <c r="I64" s="35">
        <v>12043407</v>
      </c>
      <c r="J64" s="35">
        <v>12708117</v>
      </c>
      <c r="K64" s="35">
        <v>12091184</v>
      </c>
      <c r="L64" s="35">
        <v>11488945</v>
      </c>
      <c r="M64" s="35">
        <v>10798125</v>
      </c>
      <c r="N64" s="18">
        <f>SUM(B64:M64)</f>
        <v>144993294.91008174</v>
      </c>
      <c r="O64" s="6">
        <f>+N64/$N$68</f>
        <v>397241.90386323765</v>
      </c>
      <c r="P64" s="4">
        <f>+N64/12</f>
        <v>12082774.575840145</v>
      </c>
    </row>
    <row r="65" spans="1:16" ht="15" thickBot="1">
      <c r="A65" s="3" t="s">
        <v>9</v>
      </c>
      <c r="B65" s="36">
        <v>17142140.44850136</v>
      </c>
      <c r="C65" s="29">
        <v>18301311</v>
      </c>
      <c r="D65" s="40">
        <v>16827560</v>
      </c>
      <c r="E65" s="36">
        <v>16556892</v>
      </c>
      <c r="F65" s="36">
        <v>18587505</v>
      </c>
      <c r="G65" s="36">
        <v>18520786</v>
      </c>
      <c r="H65" s="36">
        <v>17523054</v>
      </c>
      <c r="I65" s="36">
        <v>19309881</v>
      </c>
      <c r="J65" s="36">
        <v>19140164</v>
      </c>
      <c r="K65" s="36">
        <v>18400679</v>
      </c>
      <c r="L65" s="36">
        <v>20100582</v>
      </c>
      <c r="M65" s="36">
        <v>19604171</v>
      </c>
      <c r="N65" s="18">
        <f>SUM(B65:M65)</f>
        <v>220014725.44850135</v>
      </c>
      <c r="O65" s="6">
        <f>+N65/$N$68</f>
        <v>602780.0697219215</v>
      </c>
      <c r="P65" s="4">
        <f>+N65/12</f>
        <v>18334560.45404178</v>
      </c>
    </row>
    <row r="66" spans="1:16" ht="16.5" thickBot="1">
      <c r="A66" s="3" t="s">
        <v>10</v>
      </c>
      <c r="B66" s="38">
        <v>41127779.57929155</v>
      </c>
      <c r="C66" s="38">
        <f>SUM(C63:C65)</f>
        <v>41250718</v>
      </c>
      <c r="D66" s="13">
        <f aca="true" t="shared" si="6" ref="D66:M66">SUM(D63:D65)</f>
        <v>40102882</v>
      </c>
      <c r="E66" s="13">
        <f t="shared" si="6"/>
        <v>37977784</v>
      </c>
      <c r="F66" s="13">
        <f t="shared" si="6"/>
        <v>44197722</v>
      </c>
      <c r="G66" s="13">
        <v>42843566</v>
      </c>
      <c r="H66" s="41">
        <v>39605859</v>
      </c>
      <c r="I66" s="13">
        <f t="shared" si="6"/>
        <v>42424456</v>
      </c>
      <c r="J66" s="13">
        <f t="shared" si="6"/>
        <v>42564560</v>
      </c>
      <c r="K66" s="13">
        <f t="shared" si="6"/>
        <v>41511261</v>
      </c>
      <c r="L66" s="13">
        <f t="shared" si="6"/>
        <v>42508619</v>
      </c>
      <c r="M66" s="13">
        <f t="shared" si="6"/>
        <v>41839353</v>
      </c>
      <c r="N66" s="18">
        <f>+N63+N64+N65</f>
        <v>497954559.5792915</v>
      </c>
      <c r="O66" s="6">
        <f>SUM(O63:O65)</f>
        <v>1364259.0673405249</v>
      </c>
      <c r="P66" s="6">
        <f>SUM(P63:P65)</f>
        <v>41496213.29827429</v>
      </c>
    </row>
    <row r="67" spans="2:10" ht="15">
      <c r="B67" s="2"/>
      <c r="C67" s="2"/>
      <c r="D67" s="2"/>
      <c r="E67" s="2"/>
      <c r="F67" s="2"/>
      <c r="G67" s="2"/>
      <c r="H67" s="2"/>
      <c r="I67" s="2"/>
      <c r="J67" s="2"/>
    </row>
    <row r="68" spans="1:14" ht="15" thickBot="1">
      <c r="A68" s="14" t="s">
        <v>17</v>
      </c>
      <c r="B68" s="15">
        <v>31</v>
      </c>
      <c r="C68" s="15">
        <v>28</v>
      </c>
      <c r="D68" s="15">
        <v>31</v>
      </c>
      <c r="E68" s="15">
        <v>30</v>
      </c>
      <c r="F68" s="15">
        <v>31</v>
      </c>
      <c r="G68" s="15">
        <v>30</v>
      </c>
      <c r="H68" s="15">
        <v>31</v>
      </c>
      <c r="I68" s="15">
        <v>31</v>
      </c>
      <c r="J68" s="15">
        <v>30</v>
      </c>
      <c r="K68" s="15">
        <v>31</v>
      </c>
      <c r="L68" s="15">
        <v>30</v>
      </c>
      <c r="M68" s="15">
        <v>31</v>
      </c>
      <c r="N68" s="18">
        <f>SUM(B68:M68)</f>
        <v>365</v>
      </c>
    </row>
    <row r="70" ht="13.5" thickBot="1"/>
    <row r="71" spans="1:16" ht="30" thickBot="1">
      <c r="A71" s="7" t="s">
        <v>3</v>
      </c>
      <c r="B71" s="44" t="s">
        <v>4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6"/>
      <c r="O71" s="8" t="s">
        <v>13</v>
      </c>
      <c r="P71" s="33" t="s">
        <v>13</v>
      </c>
    </row>
    <row r="72" spans="1:16" ht="16.5" thickBot="1">
      <c r="A72" s="22">
        <v>2015</v>
      </c>
      <c r="B72" s="16" t="s">
        <v>19</v>
      </c>
      <c r="C72" s="16" t="s">
        <v>20</v>
      </c>
      <c r="D72" s="16" t="s">
        <v>21</v>
      </c>
      <c r="E72" s="16" t="s">
        <v>0</v>
      </c>
      <c r="F72" s="16" t="s">
        <v>1</v>
      </c>
      <c r="G72" s="16" t="s">
        <v>5</v>
      </c>
      <c r="H72" s="16" t="s">
        <v>6</v>
      </c>
      <c r="I72" s="16" t="s">
        <v>11</v>
      </c>
      <c r="J72" s="16" t="s">
        <v>14</v>
      </c>
      <c r="K72" s="10" t="s">
        <v>15</v>
      </c>
      <c r="L72" s="10" t="s">
        <v>16</v>
      </c>
      <c r="M72" s="10" t="s">
        <v>18</v>
      </c>
      <c r="N72" s="11" t="s">
        <v>2</v>
      </c>
      <c r="O72" s="12" t="s">
        <v>12</v>
      </c>
      <c r="P72" s="12" t="s">
        <v>23</v>
      </c>
    </row>
    <row r="73" spans="1:16" ht="29.25" thickBot="1">
      <c r="A73" s="3" t="s">
        <v>7</v>
      </c>
      <c r="B73" s="29">
        <v>10932279</v>
      </c>
      <c r="C73" s="35">
        <v>11414535</v>
      </c>
      <c r="D73" s="39">
        <v>10411507</v>
      </c>
      <c r="E73" s="34">
        <v>8980541</v>
      </c>
      <c r="F73" s="34">
        <v>5509729</v>
      </c>
      <c r="G73" s="34">
        <v>12977417</v>
      </c>
      <c r="H73" s="34">
        <v>12658095</v>
      </c>
      <c r="I73" s="34">
        <v>13093843</v>
      </c>
      <c r="J73" s="34">
        <v>12945540</v>
      </c>
      <c r="K73" s="34">
        <v>10248936</v>
      </c>
      <c r="L73" s="34">
        <v>11669535</v>
      </c>
      <c r="M73" s="34">
        <v>10327139</v>
      </c>
      <c r="N73" s="18">
        <f>SUM(B73:M73)</f>
        <v>131169096</v>
      </c>
      <c r="O73" s="6">
        <f>+N73/$N$78</f>
        <v>359367.3863013699</v>
      </c>
      <c r="P73" s="4">
        <f>+N73/10</f>
        <v>13116909.6</v>
      </c>
    </row>
    <row r="74" spans="1:16" ht="15" thickBot="1">
      <c r="A74" s="3" t="s">
        <v>8</v>
      </c>
      <c r="B74" s="29">
        <v>12501680</v>
      </c>
      <c r="C74" s="42">
        <v>13049931</v>
      </c>
      <c r="D74" s="39">
        <v>13323294</v>
      </c>
      <c r="E74" s="35">
        <v>10141817</v>
      </c>
      <c r="F74" s="35">
        <v>5218353</v>
      </c>
      <c r="G74" s="35">
        <v>13450618</v>
      </c>
      <c r="H74" s="35">
        <v>13338241</v>
      </c>
      <c r="I74" s="35">
        <v>14326970</v>
      </c>
      <c r="J74" s="35">
        <v>14053442</v>
      </c>
      <c r="K74" s="35">
        <v>13270134</v>
      </c>
      <c r="L74" s="35">
        <v>11637242</v>
      </c>
      <c r="M74" s="35">
        <v>12226973</v>
      </c>
      <c r="N74" s="18">
        <f>SUM(B74:M74)</f>
        <v>146538695</v>
      </c>
      <c r="O74" s="6">
        <f>+N74/$N$78</f>
        <v>401475.87671232875</v>
      </c>
      <c r="P74" s="4">
        <f>+N74/10</f>
        <v>14653869.5</v>
      </c>
    </row>
    <row r="75" spans="1:16" ht="15" thickBot="1">
      <c r="A75" s="3" t="s">
        <v>9</v>
      </c>
      <c r="B75" s="29">
        <v>18627016</v>
      </c>
      <c r="C75" s="43">
        <v>17769417</v>
      </c>
      <c r="D75" s="40">
        <v>18361077</v>
      </c>
      <c r="E75" s="36">
        <v>13994631</v>
      </c>
      <c r="F75" s="36">
        <v>7850558</v>
      </c>
      <c r="G75" s="36">
        <v>23421700</v>
      </c>
      <c r="H75" s="36">
        <v>19412639</v>
      </c>
      <c r="I75" s="36">
        <v>19894404</v>
      </c>
      <c r="J75" s="36">
        <v>19893352</v>
      </c>
      <c r="K75" s="36">
        <v>17840600</v>
      </c>
      <c r="L75" s="36">
        <v>18056673</v>
      </c>
      <c r="M75" s="36">
        <v>18839141</v>
      </c>
      <c r="N75" s="18">
        <f>SUM(B75:M75)</f>
        <v>213961208</v>
      </c>
      <c r="O75" s="6">
        <f>+N75/$N$78</f>
        <v>586195.0904109589</v>
      </c>
      <c r="P75" s="4">
        <f>+N75/10</f>
        <v>21396120.8</v>
      </c>
    </row>
    <row r="76" spans="1:16" ht="16.5" thickBot="1">
      <c r="A76" s="3" t="s">
        <v>10</v>
      </c>
      <c r="B76" s="38">
        <f aca="true" t="shared" si="7" ref="B76:M76">SUM(B73:B75)</f>
        <v>42060975</v>
      </c>
      <c r="C76" s="38">
        <f t="shared" si="7"/>
        <v>42233883</v>
      </c>
      <c r="D76" s="13">
        <f t="shared" si="7"/>
        <v>42095878</v>
      </c>
      <c r="E76" s="13">
        <f t="shared" si="7"/>
        <v>33116989</v>
      </c>
      <c r="F76" s="13">
        <f t="shared" si="7"/>
        <v>18578640</v>
      </c>
      <c r="G76" s="13">
        <f t="shared" si="7"/>
        <v>49849735</v>
      </c>
      <c r="H76" s="13">
        <f t="shared" si="7"/>
        <v>45408975</v>
      </c>
      <c r="I76" s="13">
        <f t="shared" si="7"/>
        <v>47315217</v>
      </c>
      <c r="J76" s="13">
        <f t="shared" si="7"/>
        <v>46892334</v>
      </c>
      <c r="K76" s="13">
        <f t="shared" si="7"/>
        <v>41359670</v>
      </c>
      <c r="L76" s="13">
        <f t="shared" si="7"/>
        <v>41363450</v>
      </c>
      <c r="M76" s="13">
        <f t="shared" si="7"/>
        <v>41393253</v>
      </c>
      <c r="N76" s="18">
        <f>+N73+N74+N75</f>
        <v>491668999</v>
      </c>
      <c r="O76" s="6">
        <f>SUM(O73:O75)</f>
        <v>1347038.3534246576</v>
      </c>
      <c r="P76" s="6">
        <f>SUM(P73:P75)</f>
        <v>49166899.900000006</v>
      </c>
    </row>
    <row r="77" spans="2:10" ht="15">
      <c r="B77" s="2"/>
      <c r="C77" s="2"/>
      <c r="D77" s="2"/>
      <c r="E77" s="2"/>
      <c r="F77" s="2"/>
      <c r="G77" s="2"/>
      <c r="H77" s="2"/>
      <c r="I77" s="2"/>
      <c r="J77" s="2"/>
    </row>
    <row r="78" spans="1:14" ht="15" thickBot="1">
      <c r="A78" s="14" t="s">
        <v>17</v>
      </c>
      <c r="B78" s="15">
        <v>31</v>
      </c>
      <c r="C78" s="15">
        <v>28</v>
      </c>
      <c r="D78" s="15">
        <v>31</v>
      </c>
      <c r="E78" s="15">
        <v>30</v>
      </c>
      <c r="F78" s="15">
        <v>31</v>
      </c>
      <c r="G78" s="15">
        <v>30</v>
      </c>
      <c r="H78" s="15">
        <v>31</v>
      </c>
      <c r="I78" s="15">
        <v>31</v>
      </c>
      <c r="J78" s="15">
        <v>30</v>
      </c>
      <c r="K78" s="15">
        <v>31</v>
      </c>
      <c r="L78" s="15">
        <v>30</v>
      </c>
      <c r="M78" s="15">
        <v>31</v>
      </c>
      <c r="N78" s="18">
        <f>SUM(B78:M78)</f>
        <v>365</v>
      </c>
    </row>
    <row r="80" ht="13.5" thickBot="1"/>
    <row r="81" spans="1:16" ht="30" thickBot="1">
      <c r="A81" s="7" t="s">
        <v>3</v>
      </c>
      <c r="B81" s="44" t="s">
        <v>4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8" t="s">
        <v>13</v>
      </c>
      <c r="P81" s="33" t="s">
        <v>13</v>
      </c>
    </row>
    <row r="82" spans="1:16" ht="16.5" thickBot="1">
      <c r="A82" s="22">
        <v>2016</v>
      </c>
      <c r="B82" s="16" t="s">
        <v>19</v>
      </c>
      <c r="C82" s="16" t="s">
        <v>20</v>
      </c>
      <c r="D82" s="16" t="s">
        <v>21</v>
      </c>
      <c r="E82" s="16" t="s">
        <v>0</v>
      </c>
      <c r="F82" s="16" t="s">
        <v>1</v>
      </c>
      <c r="G82" s="16" t="s">
        <v>5</v>
      </c>
      <c r="H82" s="16" t="s">
        <v>6</v>
      </c>
      <c r="I82" s="16" t="s">
        <v>11</v>
      </c>
      <c r="J82" s="16" t="s">
        <v>14</v>
      </c>
      <c r="K82" s="10" t="s">
        <v>15</v>
      </c>
      <c r="L82" s="10" t="s">
        <v>16</v>
      </c>
      <c r="M82" s="10" t="s">
        <v>18</v>
      </c>
      <c r="N82" s="11" t="s">
        <v>2</v>
      </c>
      <c r="O82" s="12" t="s">
        <v>12</v>
      </c>
      <c r="P82" s="12" t="s">
        <v>23</v>
      </c>
    </row>
    <row r="83" spans="1:16" ht="29.25" thickBot="1">
      <c r="A83" s="3" t="s">
        <v>7</v>
      </c>
      <c r="B83" s="35">
        <v>10982829</v>
      </c>
      <c r="C83" s="35">
        <v>10712982</v>
      </c>
      <c r="D83" s="35">
        <v>10144737</v>
      </c>
      <c r="E83" s="35">
        <v>8005028</v>
      </c>
      <c r="F83" s="34">
        <v>10695728</v>
      </c>
      <c r="G83" s="34">
        <v>10899208</v>
      </c>
      <c r="H83" s="34">
        <v>12346406</v>
      </c>
      <c r="I83" s="34">
        <v>9757321</v>
      </c>
      <c r="J83" s="34">
        <v>10843737</v>
      </c>
      <c r="K83" s="34">
        <v>10806848</v>
      </c>
      <c r="L83" s="34">
        <v>8772409</v>
      </c>
      <c r="M83" s="34">
        <v>8902266</v>
      </c>
      <c r="N83" s="18">
        <f>SUM(B83:M83)</f>
        <v>122869499</v>
      </c>
      <c r="O83" s="6">
        <f>+N83/$N$88</f>
        <v>335709.01366120216</v>
      </c>
      <c r="P83" s="4">
        <f>+N83/12</f>
        <v>10239124.916666666</v>
      </c>
    </row>
    <row r="84" spans="1:16" ht="15" thickBot="1">
      <c r="A84" s="3" t="s">
        <v>8</v>
      </c>
      <c r="B84" s="42">
        <v>11477261</v>
      </c>
      <c r="C84" s="42">
        <v>11189184</v>
      </c>
      <c r="D84" s="42">
        <v>11110672</v>
      </c>
      <c r="E84" s="42">
        <v>9171325</v>
      </c>
      <c r="F84" s="35">
        <v>11749203</v>
      </c>
      <c r="G84" s="35">
        <v>11202775</v>
      </c>
      <c r="H84" s="35">
        <v>11755242</v>
      </c>
      <c r="I84" s="35">
        <v>11433089</v>
      </c>
      <c r="J84" s="35">
        <v>12759830</v>
      </c>
      <c r="K84" s="35">
        <v>12513168</v>
      </c>
      <c r="L84" s="35">
        <v>11636693</v>
      </c>
      <c r="M84" s="35">
        <v>11125658</v>
      </c>
      <c r="N84" s="18">
        <f>SUM(B84:M84)</f>
        <v>137124100</v>
      </c>
      <c r="O84" s="6">
        <f>+N84/$N$88</f>
        <v>374656.01092896174</v>
      </c>
      <c r="P84" s="4">
        <f>+N84/12</f>
        <v>11427008.333333334</v>
      </c>
    </row>
    <row r="85" spans="1:16" ht="15" thickBot="1">
      <c r="A85" s="3" t="s">
        <v>9</v>
      </c>
      <c r="B85" s="43">
        <v>19488359</v>
      </c>
      <c r="C85" s="43">
        <v>18883529</v>
      </c>
      <c r="D85" s="43">
        <v>19526385</v>
      </c>
      <c r="E85" s="43">
        <v>16358757</v>
      </c>
      <c r="F85" s="36">
        <v>19213445</v>
      </c>
      <c r="G85" s="36">
        <v>18578738</v>
      </c>
      <c r="H85" s="36">
        <v>19146382</v>
      </c>
      <c r="I85" s="36">
        <v>17493610</v>
      </c>
      <c r="J85" s="36">
        <v>17908752</v>
      </c>
      <c r="K85" s="36">
        <v>18092137</v>
      </c>
      <c r="L85" s="36">
        <v>14375089</v>
      </c>
      <c r="M85" s="36">
        <v>17781515</v>
      </c>
      <c r="N85" s="18">
        <f>SUM(B85:M85)</f>
        <v>216846698</v>
      </c>
      <c r="O85" s="6">
        <f>+N85/$N$88</f>
        <v>592477.3169398907</v>
      </c>
      <c r="P85" s="4">
        <f>+N85/12</f>
        <v>18070558.166666668</v>
      </c>
    </row>
    <row r="86" spans="1:16" ht="16.5" thickBot="1">
      <c r="A86" s="3" t="s">
        <v>10</v>
      </c>
      <c r="B86" s="38">
        <f aca="true" t="shared" si="8" ref="B86:J86">SUM(B83:B85)</f>
        <v>41948449</v>
      </c>
      <c r="C86" s="38">
        <f t="shared" si="8"/>
        <v>40785695</v>
      </c>
      <c r="D86" s="13">
        <f t="shared" si="8"/>
        <v>40781794</v>
      </c>
      <c r="E86" s="13">
        <f t="shared" si="8"/>
        <v>33535110</v>
      </c>
      <c r="F86" s="13">
        <f t="shared" si="8"/>
        <v>41658376</v>
      </c>
      <c r="G86" s="13">
        <f t="shared" si="8"/>
        <v>40680721</v>
      </c>
      <c r="H86" s="13">
        <f t="shared" si="8"/>
        <v>43248030</v>
      </c>
      <c r="I86" s="13">
        <f t="shared" si="8"/>
        <v>38684020</v>
      </c>
      <c r="J86" s="13">
        <f t="shared" si="8"/>
        <v>41512319</v>
      </c>
      <c r="K86" s="13">
        <f>SUM(K83:K85)</f>
        <v>41412153</v>
      </c>
      <c r="L86" s="13">
        <f>SUM(L83:L85)</f>
        <v>34784191</v>
      </c>
      <c r="M86" s="13">
        <f>SUM(M83:M85)</f>
        <v>37809439</v>
      </c>
      <c r="N86" s="18">
        <f>+N83+N84+N85</f>
        <v>476840297</v>
      </c>
      <c r="O86" s="6">
        <f>SUM(O83:O85)</f>
        <v>1302842.3415300548</v>
      </c>
      <c r="P86" s="6">
        <f>SUM(P83:P85)</f>
        <v>39736691.41666667</v>
      </c>
    </row>
    <row r="87" spans="2:10" ht="15">
      <c r="B87" s="2"/>
      <c r="C87" s="2"/>
      <c r="D87" s="2"/>
      <c r="E87" s="2"/>
      <c r="F87" s="2"/>
      <c r="G87" s="2"/>
      <c r="H87" s="2"/>
      <c r="I87" s="2"/>
      <c r="J87" s="2"/>
    </row>
    <row r="88" spans="1:14" ht="15" thickBot="1">
      <c r="A88" s="14" t="s">
        <v>17</v>
      </c>
      <c r="B88" s="15">
        <v>31</v>
      </c>
      <c r="C88" s="15">
        <v>29</v>
      </c>
      <c r="D88" s="15">
        <v>31</v>
      </c>
      <c r="E88" s="15">
        <v>30</v>
      </c>
      <c r="F88" s="15">
        <v>31</v>
      </c>
      <c r="G88" s="15">
        <v>30</v>
      </c>
      <c r="H88" s="15">
        <v>31</v>
      </c>
      <c r="I88" s="15">
        <v>31</v>
      </c>
      <c r="J88" s="15">
        <v>30</v>
      </c>
      <c r="K88" s="15">
        <v>31</v>
      </c>
      <c r="L88" s="15">
        <v>30</v>
      </c>
      <c r="M88" s="15">
        <v>31</v>
      </c>
      <c r="N88" s="18">
        <f>SUM(B88:M88)</f>
        <v>366</v>
      </c>
    </row>
  </sheetData>
  <sheetProtection/>
  <mergeCells count="8">
    <mergeCell ref="B81:N81"/>
    <mergeCell ref="B71:N71"/>
    <mergeCell ref="B11:N11"/>
    <mergeCell ref="B21:N21"/>
    <mergeCell ref="B31:N31"/>
    <mergeCell ref="B41:N41"/>
    <mergeCell ref="B51:N51"/>
    <mergeCell ref="B61:N61"/>
  </mergeCells>
  <printOptions/>
  <pageMargins left="0.63" right="0.32" top="1.38" bottom="0.76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Alberto</cp:lastModifiedBy>
  <cp:lastPrinted>2014-03-19T14:59:26Z</cp:lastPrinted>
  <dcterms:created xsi:type="dcterms:W3CDTF">2008-07-08T12:26:15Z</dcterms:created>
  <dcterms:modified xsi:type="dcterms:W3CDTF">2017-01-26T13:40:54Z</dcterms:modified>
  <cp:category/>
  <cp:version/>
  <cp:contentType/>
  <cp:contentStatus/>
</cp:coreProperties>
</file>